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koscan\Desktop\Desktop\Ines\IZVJEŠĆA PROGRAMI\IZVJEŠĆE PROGRAMI 2021\"/>
    </mc:Choice>
  </mc:AlternateContent>
  <bookViews>
    <workbookView xWindow="0" yWindow="0" windowWidth="14535" windowHeight="8085" activeTab="1"/>
  </bookViews>
  <sheets>
    <sheet name="1. OSNOVNI PODACI" sheetId="2" r:id="rId1"/>
    <sheet name="2. IZVRŠENJE PLANA PROGRAMA" sheetId="1" r:id="rId2"/>
  </sheets>
  <externalReferences>
    <externalReference r:id="rId3"/>
    <externalReference r:id="rId4"/>
  </externalReferences>
  <definedNames>
    <definedName name="OLE_LINK1" localSheetId="1">'2. IZVRŠENJE PLANA PROGRAMA'!$I$9</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2" l="1"/>
  <c r="D24" i="2"/>
  <c r="D23" i="2"/>
  <c r="D22" i="2"/>
  <c r="D21" i="2"/>
  <c r="D20" i="2"/>
  <c r="D19" i="2"/>
  <c r="H5" i="1" l="1"/>
  <c r="G5" i="1"/>
  <c r="F5" i="1"/>
</calcChain>
</file>

<file path=xl/sharedStrings.xml><?xml version="1.0" encoding="utf-8"?>
<sst xmlns="http://schemas.openxmlformats.org/spreadsheetml/2006/main" count="41" uniqueCount="41">
  <si>
    <t>Tablica: PLAN PROGRAMSKIH AKTIVNOSTI USTANOVA U NADLEŽNOSTI MINISTARSTVA KULTURE ZA 2021. GODINU</t>
  </si>
  <si>
    <t>Tablica: IZVRŠENJE PLANA PROGRAMSKIH AKTIVNOSTI USTANOVA U NADLEŽNOSTI MINISTARSTVA KULTURE ZA 2021. GODINU</t>
  </si>
  <si>
    <t>SVEUKUPNO</t>
  </si>
  <si>
    <t xml:space="preserve">PROGRAMSKA DJELATNOST
</t>
  </si>
  <si>
    <t>NAZIV PROGRAMA</t>
  </si>
  <si>
    <t>KRATKI OPIS PROGRAMA
(ujedno navesti aktinosti koje će se provoditi programom)</t>
  </si>
  <si>
    <r>
      <t xml:space="preserve">POVEZNICA S GODIŠNJIM PLANOM I PROGRAMOM RADA  </t>
    </r>
    <r>
      <rPr>
        <b/>
        <sz val="8"/>
        <color indexed="8"/>
        <rFont val="Arial"/>
        <family val="2"/>
        <charset val="238"/>
      </rPr>
      <t>(navesti elemente iz Godišnjeg plana koji se ostvaruju navedenim programom)</t>
    </r>
  </si>
  <si>
    <t>VRIJEME REALIZACIJE
(format xx.xx.xx-xx.xx.xx)</t>
  </si>
  <si>
    <t>UKUPNI TROŠKOVI</t>
  </si>
  <si>
    <t>UGOVORENI IZNOS (kn)</t>
  </si>
  <si>
    <t>UTROŠENI IZNOS (kn)</t>
  </si>
  <si>
    <t>SPECIFIKACIJA TROŠKOVA (kn) (naziv troška, konto i iznos utrošenih sredstava)</t>
  </si>
  <si>
    <t>OPIS IZVRŠENOG PROGRAMA
(ujedno navesti aktinosti koje su provodene programom te ukoliko ih je bilo navesti razloge odstupanja od planiranog)</t>
  </si>
  <si>
    <t>Investicijska potpora</t>
  </si>
  <si>
    <t>Uređenje kulturnog dobra</t>
  </si>
  <si>
    <t xml:space="preserve">Program rada i razvitka Dvora Trakošćan za 2021. godinu                                            II.  Programske aktivnosti                                    2. Investicijska potpora </t>
  </si>
  <si>
    <r>
      <t xml:space="preserve">Investicijska potpora usmjerena je  na uređenje kulturnog dobra odnosno na poboljšanje infrastrukture. Prilagodbom prostora kulturnoga dobra dvorca Trakošćan </t>
    </r>
    <r>
      <rPr>
        <b/>
        <sz val="9"/>
        <color indexed="8"/>
        <rFont val="Calibri"/>
        <family val="2"/>
        <charset val="238"/>
      </rPr>
      <t>uređenjem dijela staze za invalide (II. faza)</t>
    </r>
    <r>
      <rPr>
        <sz val="9"/>
        <color indexed="8"/>
        <rFont val="Calibri"/>
        <family val="2"/>
        <charset val="238"/>
      </rPr>
      <t xml:space="preserve"> omogućit će se nesmetano kretanje osobama s teškoćama u kretanju parkom i perivojem. Program također predviđa </t>
    </r>
    <r>
      <rPr>
        <b/>
        <sz val="9"/>
        <color indexed="8"/>
        <rFont val="Calibri"/>
        <family val="2"/>
        <charset val="238"/>
      </rPr>
      <t>izradu dokumentacije za prilagodbu prostora invalidima</t>
    </r>
    <r>
      <rPr>
        <sz val="9"/>
        <color indexed="8"/>
        <rFont val="Calibri"/>
        <family val="2"/>
        <charset val="238"/>
      </rPr>
      <t xml:space="preserve"> i to: izgradnju uspinjače, izgradnju dizala, uređenje staza te izgradnju mosta preko jezera. Predviđa se i realizacija </t>
    </r>
    <r>
      <rPr>
        <b/>
        <sz val="9"/>
        <color indexed="8"/>
        <rFont val="Calibri"/>
        <family val="2"/>
        <charset val="238"/>
      </rPr>
      <t>dijela projekta uređenje okoliša podno dvorca odnosno uređenje pješačkih staza i parkirališta za osobne automobile.</t>
    </r>
  </si>
  <si>
    <t>01.04.2021.                 -                        31.12.2021.</t>
  </si>
  <si>
    <t>PLAN PROGRAMSKIH AKTIVNOSTI USTANOVA</t>
  </si>
  <si>
    <t>U NADLEŽNOSTI MINISTARSTVA KULTURE</t>
  </si>
  <si>
    <t>Prvo privremeno izvješće (označiti s X)</t>
  </si>
  <si>
    <t>Drugo privremeno izvješće (označiti s X)</t>
  </si>
  <si>
    <t>Konačno izvješće (označiti s X)</t>
  </si>
  <si>
    <t>OIB USTANOVE:</t>
  </si>
  <si>
    <t>USTANOVA:</t>
  </si>
  <si>
    <t>ADRESA:</t>
  </si>
  <si>
    <t>POŠTANSKI BROJ:</t>
  </si>
  <si>
    <t>MATIČNI BROJ:</t>
  </si>
  <si>
    <t>RKP:</t>
  </si>
  <si>
    <t>PRORAČUNSKA AKTIVNOST:</t>
  </si>
  <si>
    <t>PODACI O RAVNATELJU USTANOVE</t>
  </si>
  <si>
    <t>ime i prezime:</t>
  </si>
  <si>
    <t>ADAM PINTARIĆ , dipl.ing.arh.</t>
  </si>
  <si>
    <t>telefon / mobitel:</t>
  </si>
  <si>
    <t>091-166-2707, 042-796-281</t>
  </si>
  <si>
    <t>e-mail:</t>
  </si>
  <si>
    <t>dvor@trakoscan.hr</t>
  </si>
  <si>
    <t>Potpis ravnatelja ustanove</t>
  </si>
  <si>
    <t>ZA 2021. GODINU</t>
  </si>
  <si>
    <t>x</t>
  </si>
  <si>
    <t xml:space="preserve">UREĐENJE DIJELA STAZE ZA INVALIDE (II. faza)
1. Ugovorena je i izrađena projektna dokumentacija- Glavni projekt mehaničke otpornosti i stabilnosti.
2. Proveden je postupak javne nabave te je sklopljen ugovor za uređenje sjevernog dijela staze oko jezera. Rok dovršenja je 03.04.2022. godine.
3. Proveden je postupak javne nabave te je sklopljen ugovor o obavljanju stručnog nadzora.
4. Ugovoren je i izvršen arheološki nadzor za potrebe uređenja sjevernog dijela staze oko jezera – II. etapa unutar
kulturnoga dobra dvorca Trakošćan.
DOKUMENTACIJA ZA IZGRADNJU PJEŠAČKOG MOSTA ZA PRIJELAZ PREKO TRAKOŠĆANSKOG JEZERA (III. faza)
1. Proveden je postupak javne nabave te je sklopljen ugovor za izradu projektne dokumentacije za izgradnju pješačkog mosta za prijelaz preko Trakošćanskog jezera s rokom izvršenja do 12.11.2021. godine. Dana 21.09.2021. godine sklopljen je Aneks br. 1 ugovora kojim je rok za izvršenje usluge produljen za 2 mjeseca, odnosno do 12.01.2022. godine.
DOKUMENTACIJA ZA IZGRADNJU USPINJAČE-KOSOG LIFTA DO DVORCA (V. faza)
1. Proveden je postupak javne nabave te je sklopljen ugovor za izradu projektne dokumentacije za izgradnju uspinjače-kosog lifta do dvorca s rokom izvršenja do 23.11.2021. godine. Dana 20.09.2021. godine sklopljen je Aneks br. 1 ugovora kojim se rok za izvršenje usluge produljuje za 2 mjeseca, odnosno do 23.01.2022. godine.
UREĐENJE JUŽNOG DIJELA STAZE (IV. faza)
1. Proveden je postupak javne nabave te je sklopljen ugovor za izradu glavnog i izvedbenog projekta uređenja južnog dijela staze. Rok dovršenja je 02.12.2021.
2. Izrađena je geodetska podloga za projektiranje  uređenja južnog dijela staze.
Ukupno je utrošeno 1.518.990,79 kn
Od toga:
Sredstva Ministarstva kulture i medija: 1.000.000,00
Sredstva Dvora Trakošćan: 518.990,79
EU sredstva: 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</si>
</sst>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
  </numFmts>
  <fonts count="27" x14ac:knownFonts="1">
    <font>
      <sz val="11"/>
      <color theme="1"/>
      <name val="Calibri"/>
      <family val="2"/>
      <charset val="238"/>
      <scheme val="minor"/>
    </font>
    <font>
      <b/>
      <sz val="11"/>
      <color indexed="8"/>
      <name val="Arial"/>
      <family val="2"/>
      <charset val="238"/>
    </font>
    <font>
      <b/>
      <sz val="11"/>
      <name val="Arial"/>
      <family val="2"/>
      <charset val="238"/>
    </font>
    <font>
      <i/>
      <sz val="10"/>
      <color indexed="8"/>
      <name val="Arial"/>
      <family val="2"/>
      <charset val="238"/>
    </font>
    <font>
      <i/>
      <sz val="10"/>
      <name val="Arial"/>
      <family val="2"/>
      <charset val="238"/>
    </font>
    <font>
      <b/>
      <sz val="9"/>
      <color indexed="8"/>
      <name val="Calibri"/>
      <family val="2"/>
      <charset val="238"/>
    </font>
    <font>
      <b/>
      <sz val="9"/>
      <name val="Calibri"/>
      <family val="2"/>
      <charset val="238"/>
    </font>
    <font>
      <sz val="11"/>
      <name val="Calibri"/>
      <family val="2"/>
      <charset val="238"/>
    </font>
    <font>
      <b/>
      <sz val="9"/>
      <color indexed="8"/>
      <name val="Arial"/>
      <family val="2"/>
      <charset val="238"/>
    </font>
    <font>
      <b/>
      <sz val="8"/>
      <color indexed="8"/>
      <name val="Arial"/>
      <family val="2"/>
      <charset val="238"/>
    </font>
    <font>
      <b/>
      <sz val="9"/>
      <name val="Arial"/>
      <family val="2"/>
      <charset val="238"/>
    </font>
    <font>
      <sz val="9"/>
      <color indexed="8"/>
      <name val="Calibri"/>
      <family val="2"/>
      <charset val="238"/>
    </font>
    <font>
      <sz val="9"/>
      <color theme="1"/>
      <name val="Calibri"/>
      <family val="2"/>
      <charset val="238"/>
      <scheme val="minor"/>
    </font>
    <font>
      <sz val="11"/>
      <color indexed="8"/>
      <name val="Calibri"/>
      <family val="2"/>
      <charset val="238"/>
    </font>
    <font>
      <b/>
      <sz val="10"/>
      <color indexed="8"/>
      <name val="Arial"/>
      <family val="2"/>
      <charset val="238"/>
    </font>
    <font>
      <sz val="10"/>
      <color indexed="8"/>
      <name val="Arial"/>
      <family val="2"/>
      <charset val="238"/>
    </font>
    <font>
      <u/>
      <sz val="11"/>
      <color theme="10"/>
      <name val="Calibri"/>
      <family val="2"/>
      <charset val="238"/>
    </font>
    <font>
      <b/>
      <sz val="18"/>
      <color indexed="8"/>
      <name val="Arial"/>
      <family val="2"/>
      <charset val="238"/>
    </font>
    <font>
      <sz val="14"/>
      <color indexed="8"/>
      <name val="Arial"/>
      <family val="2"/>
      <charset val="238"/>
    </font>
    <font>
      <b/>
      <sz val="11"/>
      <color indexed="8"/>
      <name val="Calibri"/>
      <family val="2"/>
      <charset val="238"/>
    </font>
    <font>
      <sz val="11"/>
      <color indexed="8"/>
      <name val="Arial"/>
      <family val="2"/>
      <charset val="238"/>
    </font>
    <font>
      <b/>
      <sz val="14"/>
      <color indexed="8"/>
      <name val="Calibri"/>
      <family val="2"/>
      <charset val="238"/>
    </font>
    <font>
      <sz val="12"/>
      <color indexed="8"/>
      <name val="Calibri"/>
      <family val="2"/>
      <charset val="238"/>
    </font>
    <font>
      <b/>
      <sz val="12"/>
      <color indexed="8"/>
      <name val="Calibri"/>
      <family val="2"/>
      <charset val="238"/>
    </font>
    <font>
      <sz val="12"/>
      <color indexed="8"/>
      <name val="Arial"/>
      <family val="2"/>
      <charset val="238"/>
    </font>
    <font>
      <b/>
      <sz val="12"/>
      <color indexed="8"/>
      <name val="Arial"/>
      <family val="2"/>
      <charset val="238"/>
    </font>
    <font>
      <u/>
      <sz val="12"/>
      <color theme="10"/>
      <name val="Calibri"/>
      <family val="2"/>
      <charset val="238"/>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ck">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s>
  <cellStyleXfs count="3">
    <xf numFmtId="0" fontId="0" fillId="0" borderId="0"/>
    <xf numFmtId="0" fontId="13" fillId="0" borderId="0"/>
    <xf numFmtId="0" fontId="16" fillId="0" borderId="0" applyNumberFormat="0" applyFill="0" applyBorder="0" applyAlignment="0" applyProtection="0"/>
  </cellStyleXfs>
  <cellXfs count="69">
    <xf numFmtId="0" fontId="0" fillId="0" borderId="0" xfId="0"/>
    <xf numFmtId="0" fontId="0" fillId="0" borderId="7" xfId="0" applyBorder="1" applyProtection="1"/>
    <xf numFmtId="0" fontId="0" fillId="0" borderId="0" xfId="0" applyBorder="1" applyProtection="1"/>
    <xf numFmtId="0" fontId="5" fillId="0" borderId="0" xfId="0" applyFont="1" applyBorder="1" applyAlignment="1" applyProtection="1">
      <alignment horizontal="right"/>
    </xf>
    <xf numFmtId="4" fontId="5" fillId="0" borderId="9" xfId="0" applyNumberFormat="1" applyFont="1" applyFill="1" applyBorder="1" applyProtection="1"/>
    <xf numFmtId="4" fontId="5" fillId="2" borderId="9" xfId="0" applyNumberFormat="1" applyFont="1" applyFill="1" applyBorder="1" applyProtection="1"/>
    <xf numFmtId="4" fontId="6" fillId="3" borderId="9" xfId="0" applyNumberFormat="1" applyFont="1" applyFill="1" applyBorder="1" applyProtection="1"/>
    <xf numFmtId="0" fontId="7" fillId="0" borderId="0" xfId="0" applyFont="1" applyBorder="1" applyProtection="1"/>
    <xf numFmtId="0" fontId="7" fillId="0" borderId="8" xfId="0" applyFont="1" applyBorder="1" applyProtection="1"/>
    <xf numFmtId="0" fontId="8" fillId="4" borderId="1"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14" xfId="0" applyFont="1" applyFill="1" applyBorder="1" applyAlignment="1" applyProtection="1">
      <alignment horizontal="center" vertical="center" wrapText="1"/>
    </xf>
    <xf numFmtId="0" fontId="11" fillId="0" borderId="1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64" fontId="11" fillId="0" borderId="1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4" fontId="12" fillId="0" borderId="10" xfId="0" applyNumberFormat="1" applyFont="1" applyBorder="1" applyAlignment="1">
      <alignment horizontal="center" vertical="center"/>
    </xf>
    <xf numFmtId="0" fontId="12" fillId="0" borderId="10" xfId="0" applyFont="1" applyBorder="1" applyAlignment="1">
      <alignment horizontal="left" vertical="top" wrapText="1"/>
    </xf>
    <xf numFmtId="0" fontId="14" fillId="0" borderId="0" xfId="1" applyFont="1" applyAlignment="1" applyProtection="1">
      <alignment vertical="center"/>
    </xf>
    <xf numFmtId="0" fontId="13" fillId="0" borderId="0" xfId="1" applyProtection="1"/>
    <xf numFmtId="0" fontId="15" fillId="0" borderId="0" xfId="1" applyFont="1" applyAlignment="1" applyProtection="1">
      <alignment vertical="center"/>
    </xf>
    <xf numFmtId="0" fontId="16" fillId="0" borderId="0" xfId="2" applyProtection="1"/>
    <xf numFmtId="0" fontId="18" fillId="0" borderId="0" xfId="1" applyFont="1" applyAlignment="1" applyProtection="1">
      <alignment horizontal="center" vertical="center"/>
    </xf>
    <xf numFmtId="0" fontId="19" fillId="0" borderId="9" xfId="1" applyFont="1" applyFill="1" applyBorder="1" applyAlignment="1" applyProtection="1">
      <alignment horizontal="center" vertical="center"/>
    </xf>
    <xf numFmtId="0" fontId="22" fillId="0" borderId="0" xfId="1" applyFont="1" applyProtection="1"/>
    <xf numFmtId="0" fontId="23" fillId="2" borderId="20" xfId="1" applyFont="1" applyFill="1" applyBorder="1" applyAlignment="1" applyProtection="1">
      <alignment horizontal="left"/>
    </xf>
    <xf numFmtId="0" fontId="22" fillId="2" borderId="20" xfId="1" applyFont="1" applyFill="1" applyBorder="1" applyProtection="1"/>
    <xf numFmtId="0" fontId="20" fillId="0" borderId="0" xfId="1" applyFont="1" applyAlignment="1" applyProtection="1">
      <alignment horizontal="right" vertical="center"/>
    </xf>
    <xf numFmtId="0" fontId="22" fillId="2" borderId="5" xfId="1" applyFont="1" applyFill="1" applyBorder="1" applyProtection="1"/>
    <xf numFmtId="0" fontId="24" fillId="0" borderId="0" xfId="1" applyFont="1" applyAlignment="1" applyProtection="1">
      <alignment horizontal="right" vertical="center"/>
    </xf>
    <xf numFmtId="0" fontId="22" fillId="0" borderId="0" xfId="1" applyFont="1" applyBorder="1" applyProtection="1"/>
    <xf numFmtId="0" fontId="25" fillId="0" borderId="0" xfId="1" applyFont="1" applyAlignment="1" applyProtection="1">
      <alignment vertical="center"/>
    </xf>
    <xf numFmtId="49" fontId="22" fillId="0" borderId="20" xfId="1" applyNumberFormat="1" applyFont="1" applyBorder="1" applyProtection="1">
      <protection locked="0"/>
    </xf>
    <xf numFmtId="0" fontId="22" fillId="0" borderId="20" xfId="1" applyFont="1" applyBorder="1" applyProtection="1"/>
    <xf numFmtId="0" fontId="22" fillId="0" borderId="5" xfId="1" applyFont="1" applyBorder="1" applyProtection="1">
      <protection locked="0"/>
    </xf>
    <xf numFmtId="0" fontId="22" fillId="0" borderId="5" xfId="1" applyFont="1" applyBorder="1" applyProtection="1"/>
    <xf numFmtId="0" fontId="26" fillId="0" borderId="5" xfId="2" applyFont="1" applyBorder="1" applyProtection="1">
      <protection locked="0"/>
    </xf>
    <xf numFmtId="0" fontId="22" fillId="0" borderId="0" xfId="1" applyFont="1" applyAlignment="1" applyProtection="1"/>
    <xf numFmtId="49" fontId="22" fillId="0" borderId="0" xfId="1" applyNumberFormat="1" applyFont="1" applyAlignment="1" applyProtection="1"/>
    <xf numFmtId="0" fontId="25" fillId="0" borderId="0" xfId="1" applyFont="1" applyAlignment="1" applyProtection="1">
      <alignment horizontal="left" vertical="center" indent="1"/>
    </xf>
    <xf numFmtId="0" fontId="14" fillId="0" borderId="0" xfId="1" applyFont="1" applyAlignment="1" applyProtection="1">
      <alignment horizontal="left" vertical="center" indent="1"/>
    </xf>
    <xf numFmtId="0" fontId="11" fillId="0" borderId="10" xfId="0" applyFont="1" applyBorder="1" applyAlignment="1" applyProtection="1">
      <alignment horizontal="left" vertical="center" wrapText="1"/>
      <protection locked="0"/>
    </xf>
    <xf numFmtId="0" fontId="14" fillId="0" borderId="16"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17" fillId="0" borderId="0" xfId="1" applyFont="1" applyAlignment="1" applyProtection="1">
      <alignment horizontal="center" vertical="center"/>
    </xf>
    <xf numFmtId="0" fontId="20" fillId="0" borderId="0" xfId="1" applyFont="1" applyAlignment="1" applyProtection="1">
      <alignment horizontal="right" vertical="center"/>
    </xf>
    <xf numFmtId="0" fontId="13" fillId="0" borderId="0" xfId="1" applyFont="1" applyAlignment="1" applyProtection="1">
      <alignment horizontal="center"/>
    </xf>
    <xf numFmtId="49" fontId="22" fillId="0" borderId="20" xfId="1" applyNumberFormat="1" applyFont="1" applyBorder="1" applyAlignment="1" applyProtection="1">
      <alignment horizontal="center"/>
    </xf>
    <xf numFmtId="0" fontId="22" fillId="0" borderId="20" xfId="1" applyNumberFormat="1" applyFont="1" applyBorder="1" applyAlignment="1" applyProtection="1">
      <alignment horizontal="center"/>
    </xf>
    <xf numFmtId="0" fontId="20" fillId="0" borderId="0" xfId="1" applyFont="1" applyAlignment="1" applyProtection="1">
      <alignment horizontal="right"/>
    </xf>
    <xf numFmtId="0" fontId="20" fillId="0" borderId="17" xfId="1" applyFont="1" applyBorder="1" applyAlignment="1" applyProtection="1">
      <alignment horizontal="right"/>
    </xf>
    <xf numFmtId="164" fontId="21" fillId="6" borderId="18" xfId="1" applyNumberFormat="1" applyFont="1" applyFill="1" applyBorder="1" applyAlignment="1" applyProtection="1">
      <alignment horizontal="center"/>
      <protection locked="0"/>
    </xf>
    <xf numFmtId="164" fontId="21" fillId="6" borderId="19" xfId="1" applyNumberFormat="1" applyFont="1" applyFill="1" applyBorder="1" applyAlignment="1" applyProtection="1">
      <alignment horizontal="center"/>
      <protection locked="0"/>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cellXfs>
  <cellStyles count="3">
    <cellStyle name="Hiperveza" xfId="2" builtinId="8"/>
    <cellStyle name="Normalno" xfId="0" builtinId="0"/>
    <cellStyle name="Normal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38100</xdr:rowOff>
    </xdr:from>
    <xdr:to>
      <xdr:col>5</xdr:col>
      <xdr:colOff>104775</xdr:colOff>
      <xdr:row>6</xdr:row>
      <xdr:rowOff>95250</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38100"/>
          <a:ext cx="10953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3162300</xdr:colOff>
      <xdr:row>6</xdr:row>
      <xdr:rowOff>4476750</xdr:rowOff>
    </xdr:to>
    <xdr:pic>
      <xdr:nvPicPr>
        <xdr:cNvPr id="6" name="Slika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1866900"/>
          <a:ext cx="5867400" cy="447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koscan/AppData/Local/Microsoft/Windows/INetCache/Content.Outlook/QDKHO16J/Kopija%20Izvr&#353;enje%20plana%20programa%202019%20-%20Dvor%20Trako&#353;&#263;an%20-%20III.%20kona&#269;no%20izvje&#353;&#263;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VO%20Plan%20programskih%20aktivnosti%20ustanova%20MK%202021%20DVOR%20TRAKO&#352;&#262;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SNOVNI PODACI"/>
      <sheetName val="2. IZVRŠENJE PLANA PROGRAMA"/>
      <sheetName val="3.A PRORAČUNSKI PLAN-prihodi"/>
      <sheetName val="3.B PRORAČUNSKI PLAN-rashodi"/>
      <sheetName val="Kontni plan"/>
      <sheetName val="Registar proračunskih korisnika"/>
      <sheetName val="Programske djelatnosti"/>
    </sheetNames>
    <sheetDataSet>
      <sheetData sheetId="0"/>
      <sheetData sheetId="1"/>
      <sheetData sheetId="2"/>
      <sheetData sheetId="3"/>
      <sheetData sheetId="4"/>
      <sheetData sheetId="5">
        <row r="1">
          <cell r="B1" t="str">
            <v>OIB</v>
          </cell>
          <cell r="C1" t="str">
            <v>RKP</v>
          </cell>
          <cell r="D1" t="str">
            <v>NAZIV PRORAČUNSKOGA KORISNIKA</v>
          </cell>
          <cell r="E1" t="str">
            <v>ADRESA 
PRORAČUNSKOGA KORISNIKA</v>
          </cell>
          <cell r="F1" t="str">
            <v>POŠTANSKI BROJ I NAZIV
GRADA/OPĆINE</v>
          </cell>
          <cell r="G1" t="str">
            <v>MATIČNI BROJ</v>
          </cell>
          <cell r="H1" t="str">
            <v>NAZIV PRORAČUNSKOGA KORISNIKA</v>
          </cell>
          <cell r="I1" t="str">
            <v>USTANOVE MK</v>
          </cell>
          <cell r="J1" t="str">
            <v>AKTIVNOST</v>
          </cell>
        </row>
        <row r="2">
          <cell r="B2">
            <v>35237547014</v>
          </cell>
          <cell r="C2">
            <v>49075</v>
          </cell>
          <cell r="D2" t="str">
            <v>AGENCIJA ZA ELEKTRONIČKE MEDIJE</v>
          </cell>
          <cell r="E2" t="str">
            <v>JAGIĆEVA 31</v>
          </cell>
          <cell r="F2" t="str">
            <v>10000 ZAGREB</v>
          </cell>
          <cell r="G2" t="str">
            <v>02307014</v>
          </cell>
          <cell r="H2" t="str">
            <v>AGENCIJA ZA ELEKTRONIČKE MEDIJE</v>
          </cell>
          <cell r="I2" t="str">
            <v>OSTALE USTANOVE</v>
          </cell>
          <cell r="J2" t="str">
            <v>A908002</v>
          </cell>
        </row>
        <row r="3">
          <cell r="B3">
            <v>80099091562</v>
          </cell>
          <cell r="C3">
            <v>789</v>
          </cell>
          <cell r="D3" t="str">
            <v>DRŽAVNI ARHIV U BJELOVARU</v>
          </cell>
          <cell r="E3" t="str">
            <v>TRG EUGENA KVATERNIKA 6</v>
          </cell>
          <cell r="F3" t="str">
            <v>43000 BJELOVAR</v>
          </cell>
          <cell r="G3">
            <v>3316734</v>
          </cell>
          <cell r="H3" t="str">
            <v>DRŽAVNI ARHIV U BJELOVARU</v>
          </cell>
          <cell r="I3" t="str">
            <v>ARHIVI</v>
          </cell>
          <cell r="J3" t="str">
            <v>A565028</v>
          </cell>
        </row>
        <row r="4">
          <cell r="B4">
            <v>1076882554</v>
          </cell>
          <cell r="C4">
            <v>797</v>
          </cell>
          <cell r="D4" t="str">
            <v>DRŽAVNI ARHIV U DUBROVNIKU</v>
          </cell>
          <cell r="E4" t="str">
            <v>SV.DOMINIKA 1</v>
          </cell>
          <cell r="F4" t="str">
            <v>20000 DUBROVNIK</v>
          </cell>
          <cell r="G4">
            <v>3303870</v>
          </cell>
          <cell r="H4" t="str">
            <v>DRŽAVNI ARHIV U DUBROVNIKU</v>
          </cell>
          <cell r="I4" t="str">
            <v>ARHIVI</v>
          </cell>
          <cell r="J4" t="str">
            <v>A565028</v>
          </cell>
        </row>
        <row r="5">
          <cell r="B5">
            <v>34694889661</v>
          </cell>
          <cell r="C5">
            <v>23577</v>
          </cell>
          <cell r="D5" t="str">
            <v>DRŽAVNI ARHIV U GOSPIĆU</v>
          </cell>
          <cell r="E5" t="str">
            <v>KANIŠKA 17</v>
          </cell>
          <cell r="F5" t="str">
            <v>53000 GOSPIĆ</v>
          </cell>
          <cell r="G5">
            <v>1475444</v>
          </cell>
          <cell r="H5" t="str">
            <v>DRŽAVNI ARHIV U GOSPIĆU</v>
          </cell>
          <cell r="I5" t="str">
            <v>ARHIVI</v>
          </cell>
          <cell r="J5" t="str">
            <v>A565028</v>
          </cell>
        </row>
        <row r="6">
          <cell r="B6">
            <v>99575902022</v>
          </cell>
          <cell r="C6">
            <v>801</v>
          </cell>
          <cell r="D6" t="str">
            <v>DRŽAVNI ARHIV U KARLOVCU</v>
          </cell>
          <cell r="E6" t="str">
            <v>LJ.ŠESTIĆA 5</v>
          </cell>
          <cell r="F6" t="str">
            <v>47000 KARLOVAC</v>
          </cell>
          <cell r="G6">
            <v>3123367</v>
          </cell>
          <cell r="H6" t="str">
            <v>DRŽAVNI ARHIV U KARLOVCU</v>
          </cell>
          <cell r="I6" t="str">
            <v>ARHIVI</v>
          </cell>
          <cell r="J6" t="str">
            <v>A565028</v>
          </cell>
        </row>
        <row r="7">
          <cell r="B7">
            <v>61338774671</v>
          </cell>
          <cell r="C7">
            <v>810</v>
          </cell>
          <cell r="D7" t="str">
            <v>DRŽAVNI ARHIV U OSIJEKU</v>
          </cell>
          <cell r="E7" t="str">
            <v>KAMILA FIRINGERA 1</v>
          </cell>
          <cell r="F7" t="str">
            <v>31000 OSIJEK</v>
          </cell>
          <cell r="G7">
            <v>3014223</v>
          </cell>
          <cell r="H7" t="str">
            <v>DRŽAVNI ARHIV U OSIJEKU</v>
          </cell>
          <cell r="I7" t="str">
            <v>ARHIVI</v>
          </cell>
          <cell r="J7" t="str">
            <v>A565028</v>
          </cell>
        </row>
        <row r="8">
          <cell r="B8">
            <v>55059300119</v>
          </cell>
          <cell r="C8">
            <v>828</v>
          </cell>
          <cell r="D8" t="str">
            <v>DRŽAVNI ARHIV U PAZINU</v>
          </cell>
          <cell r="E8" t="str">
            <v>VLADIMIRA NAZORA 3</v>
          </cell>
          <cell r="F8" t="str">
            <v>52000 PAZIN</v>
          </cell>
          <cell r="G8">
            <v>3089240</v>
          </cell>
          <cell r="H8" t="str">
            <v>DRŽAVNI ARHIV U PAZINU</v>
          </cell>
          <cell r="I8" t="str">
            <v>ARHIVI</v>
          </cell>
          <cell r="J8" t="str">
            <v>A565028</v>
          </cell>
        </row>
        <row r="9">
          <cell r="B9">
            <v>16391096016</v>
          </cell>
          <cell r="C9">
            <v>836</v>
          </cell>
          <cell r="D9" t="str">
            <v>DRŽAVNI ARHIV U RIJECI</v>
          </cell>
          <cell r="E9" t="str">
            <v>PARK N. HOSTA 2</v>
          </cell>
          <cell r="F9" t="str">
            <v>51000 RIJEKA</v>
          </cell>
          <cell r="G9">
            <v>3321088</v>
          </cell>
          <cell r="H9" t="str">
            <v>DRŽAVNI ARHIV U RIJECI</v>
          </cell>
          <cell r="I9" t="str">
            <v>ARHIVI</v>
          </cell>
          <cell r="J9" t="str">
            <v>A565028</v>
          </cell>
        </row>
        <row r="10">
          <cell r="B10">
            <v>35994268014</v>
          </cell>
          <cell r="C10">
            <v>844</v>
          </cell>
          <cell r="D10" t="str">
            <v>DRŽAVNI ARHIV U SISKU</v>
          </cell>
          <cell r="E10" t="str">
            <v>FRANKOPANSKA 21</v>
          </cell>
          <cell r="F10" t="str">
            <v>44000 SISAK</v>
          </cell>
          <cell r="G10">
            <v>3313824</v>
          </cell>
          <cell r="H10" t="str">
            <v>DRŽAVNI ARHIV U SISKU</v>
          </cell>
          <cell r="I10" t="str">
            <v>ARHIVI</v>
          </cell>
          <cell r="J10" t="str">
            <v>A565028</v>
          </cell>
        </row>
        <row r="11">
          <cell r="B11">
            <v>11265594372</v>
          </cell>
          <cell r="C11">
            <v>852</v>
          </cell>
          <cell r="D11" t="str">
            <v>DRŽAVNI ARHIV U SLAVONSKOM BRODU</v>
          </cell>
          <cell r="E11" t="str">
            <v>AUGUSTA CESARCA 1</v>
          </cell>
          <cell r="F11" t="str">
            <v>35000 SLAVONSKI BROD</v>
          </cell>
          <cell r="G11">
            <v>3071162</v>
          </cell>
          <cell r="H11" t="str">
            <v>DRŽAVNI ARHIV U SLAVONSKOM BRODU</v>
          </cell>
          <cell r="I11" t="str">
            <v>ARHIVI</v>
          </cell>
          <cell r="J11" t="str">
            <v>A565028</v>
          </cell>
        </row>
        <row r="12">
          <cell r="B12">
            <v>61469620638</v>
          </cell>
          <cell r="C12">
            <v>869</v>
          </cell>
          <cell r="D12" t="str">
            <v>DRŽAVNI ARHIV U SPLITU</v>
          </cell>
          <cell r="E12" t="str">
            <v>GLAGOLJAŠKA 18</v>
          </cell>
          <cell r="F12" t="str">
            <v>21000 SPLIT</v>
          </cell>
          <cell r="G12">
            <v>3118452</v>
          </cell>
          <cell r="H12" t="str">
            <v>DRŽAVNI ARHIV U SPLITU</v>
          </cell>
          <cell r="I12" t="str">
            <v>ARHIVI</v>
          </cell>
          <cell r="J12" t="str">
            <v>A565028</v>
          </cell>
        </row>
        <row r="13">
          <cell r="B13">
            <v>97880836355</v>
          </cell>
          <cell r="C13">
            <v>43915</v>
          </cell>
          <cell r="D13" t="str">
            <v>DRŽAVNI ARHIV U ŠIBENIKU</v>
          </cell>
          <cell r="E13" t="str">
            <v>VELIMIRA ŠKORPIKA 5</v>
          </cell>
          <cell r="F13" t="str">
            <v>22000 ŠIBENIK</v>
          </cell>
          <cell r="G13">
            <v>2435411</v>
          </cell>
          <cell r="H13" t="str">
            <v>DRŽAVNI ARHIV U ŠIBENIKU</v>
          </cell>
          <cell r="I13" t="str">
            <v>ARHIVI</v>
          </cell>
          <cell r="J13" t="str">
            <v>A565028</v>
          </cell>
        </row>
        <row r="14">
          <cell r="B14">
            <v>72801109643</v>
          </cell>
          <cell r="C14">
            <v>877</v>
          </cell>
          <cell r="D14" t="str">
            <v>DRŽAVNI ARHIV U VARAŽDINU</v>
          </cell>
          <cell r="E14" t="str">
            <v>TRSTENJAKOVA 7</v>
          </cell>
          <cell r="F14" t="str">
            <v>42000 VARAŽDIN</v>
          </cell>
          <cell r="G14">
            <v>3006166</v>
          </cell>
          <cell r="H14" t="str">
            <v>DRŽAVNI ARHIV U VARAŽDINU</v>
          </cell>
          <cell r="I14" t="str">
            <v>ARHIVI</v>
          </cell>
          <cell r="J14" t="str">
            <v>A565028</v>
          </cell>
        </row>
        <row r="15">
          <cell r="B15">
            <v>37777848565</v>
          </cell>
          <cell r="C15">
            <v>44493</v>
          </cell>
          <cell r="D15" t="str">
            <v xml:space="preserve">DRŽAVNI ARHIV U VIROVITICI </v>
          </cell>
          <cell r="E15" t="str">
            <v>TRG BANA JOSIPA JELAČIĆA 24</v>
          </cell>
          <cell r="F15" t="str">
            <v>33000 VIROVITICA</v>
          </cell>
          <cell r="G15">
            <v>2494841</v>
          </cell>
          <cell r="H15" t="str">
            <v xml:space="preserve">DRŽAVNI ARHIV U VIROVITICI </v>
          </cell>
          <cell r="I15" t="str">
            <v>ARHIVI</v>
          </cell>
          <cell r="J15" t="str">
            <v>A565028</v>
          </cell>
        </row>
        <row r="16">
          <cell r="B16">
            <v>5275803945</v>
          </cell>
          <cell r="C16">
            <v>43636</v>
          </cell>
          <cell r="D16" t="str">
            <v xml:space="preserve">DRŽAVNI ARHIV U VUKOVARU </v>
          </cell>
          <cell r="E16" t="str">
            <v>ŽUPANIJSKA 66</v>
          </cell>
          <cell r="F16" t="str">
            <v>32000 VUKOVAR</v>
          </cell>
          <cell r="G16">
            <v>2334712</v>
          </cell>
          <cell r="H16" t="str">
            <v xml:space="preserve">DRŽAVNI ARHIV U VUKOVARU </v>
          </cell>
          <cell r="I16" t="str">
            <v>ARHIVI</v>
          </cell>
          <cell r="J16" t="str">
            <v>A565028</v>
          </cell>
        </row>
        <row r="17">
          <cell r="B17">
            <v>46156591639</v>
          </cell>
          <cell r="C17">
            <v>885</v>
          </cell>
          <cell r="D17" t="str">
            <v>DRŽAVNI ARHIV U ZADRU</v>
          </cell>
          <cell r="E17" t="str">
            <v>R.BOŠKOVIĆA BB.</v>
          </cell>
          <cell r="F17" t="str">
            <v>23000 ZADAR</v>
          </cell>
          <cell r="G17">
            <v>3142019</v>
          </cell>
          <cell r="H17" t="str">
            <v>DRŽAVNI ARHIV U ZADRU</v>
          </cell>
          <cell r="I17" t="str">
            <v>ARHIVI</v>
          </cell>
          <cell r="J17" t="str">
            <v>A565028</v>
          </cell>
        </row>
        <row r="18">
          <cell r="B18">
            <v>37363837470</v>
          </cell>
          <cell r="C18">
            <v>893</v>
          </cell>
          <cell r="D18" t="str">
            <v>DRŽAVNI ARHIV U ZAGREBU</v>
          </cell>
          <cell r="E18" t="str">
            <v>OPATIČKA 29</v>
          </cell>
          <cell r="F18" t="str">
            <v>10000 ZAGREB</v>
          </cell>
          <cell r="G18">
            <v>3224953</v>
          </cell>
          <cell r="H18" t="str">
            <v>DRŽAVNI ARHIV U ZAGREBU</v>
          </cell>
          <cell r="I18" t="str">
            <v>ARHIVI</v>
          </cell>
          <cell r="J18" t="str">
            <v>A565028</v>
          </cell>
        </row>
        <row r="19">
          <cell r="B19">
            <v>46144176176</v>
          </cell>
          <cell r="C19">
            <v>764</v>
          </cell>
          <cell r="D19" t="str">
            <v>HRVATSKI DRŽAVNI ARHIV</v>
          </cell>
          <cell r="E19" t="str">
            <v>MARULIĆEV TRG 2</v>
          </cell>
          <cell r="F19" t="str">
            <v>10000 ZAGREB</v>
          </cell>
          <cell r="G19">
            <v>3205380</v>
          </cell>
          <cell r="H19" t="str">
            <v>HRVATSKI DRŽAVNI ARHIV</v>
          </cell>
          <cell r="I19" t="str">
            <v>ARHIVI</v>
          </cell>
          <cell r="J19" t="str">
            <v>A565028</v>
          </cell>
        </row>
        <row r="20">
          <cell r="B20">
            <v>13768042762</v>
          </cell>
          <cell r="C20">
            <v>43644</v>
          </cell>
          <cell r="D20" t="str">
            <v xml:space="preserve">DRŽAVNI ARHIV ZA MEĐIMURJE </v>
          </cell>
          <cell r="E20" t="str">
            <v>ŠTRIGOVA 102</v>
          </cell>
          <cell r="F20" t="str">
            <v xml:space="preserve">40312 ŠTRIGOVA </v>
          </cell>
          <cell r="G20">
            <v>2326086</v>
          </cell>
          <cell r="H20" t="str">
            <v xml:space="preserve">DRŽAVNI ARHIV ZA MEĐIMURJE </v>
          </cell>
          <cell r="I20" t="str">
            <v>ARHIVI</v>
          </cell>
          <cell r="J20" t="str">
            <v>A565028</v>
          </cell>
        </row>
        <row r="21">
          <cell r="B21">
            <v>57527861125</v>
          </cell>
          <cell r="C21">
            <v>40623</v>
          </cell>
          <cell r="D21" t="str">
            <v>HRVATSKI MEMORIJALNO-DOKUMENTACIJSKI CENTAR DOMOVINSKOGA RATA</v>
          </cell>
          <cell r="E21" t="str">
            <v>MARULIĆEV TRG 21</v>
          </cell>
          <cell r="F21" t="str">
            <v>10000 ZAGREB</v>
          </cell>
          <cell r="G21">
            <v>1909592</v>
          </cell>
          <cell r="H21" t="str">
            <v>HRVATSKI MEMORIJALNO-DOKUMENTACIJSKI CENTAR DOMOVINSKOGA RATA</v>
          </cell>
          <cell r="I21" t="str">
            <v>ARHIVI</v>
          </cell>
          <cell r="J21" t="str">
            <v>A565028</v>
          </cell>
        </row>
        <row r="22">
          <cell r="B22">
            <v>76185043859</v>
          </cell>
          <cell r="C22">
            <v>924</v>
          </cell>
          <cell r="D22" t="str">
            <v>ARHEOLOŠKI MUZEJ ISTRE</v>
          </cell>
          <cell r="E22" t="str">
            <v>CARRARINA 3</v>
          </cell>
          <cell r="F22" t="str">
            <v>52100 PULA</v>
          </cell>
          <cell r="G22">
            <v>3203727</v>
          </cell>
          <cell r="H22" t="str">
            <v>ARHEOLOŠKI MUZEJ ISTRE</v>
          </cell>
          <cell r="I22" t="str">
            <v>MUZEJI</v>
          </cell>
          <cell r="J22" t="str">
            <v>A780001</v>
          </cell>
        </row>
        <row r="23">
          <cell r="B23">
            <v>85570198172</v>
          </cell>
          <cell r="C23">
            <v>40631</v>
          </cell>
          <cell r="D23" t="str">
            <v>ARHEOLOŠKI MUZEJ NARONA</v>
          </cell>
          <cell r="E23" t="str">
            <v>NARONSKI TRG 6</v>
          </cell>
          <cell r="F23" t="str">
            <v>20352 VID</v>
          </cell>
          <cell r="G23">
            <v>2071061</v>
          </cell>
          <cell r="H23" t="str">
            <v>ARHEOLOŠKI MUZEJ NARONA</v>
          </cell>
          <cell r="I23" t="str">
            <v>MUZEJI</v>
          </cell>
          <cell r="J23" t="str">
            <v>A780001</v>
          </cell>
        </row>
        <row r="24">
          <cell r="B24">
            <v>36551793962</v>
          </cell>
          <cell r="C24">
            <v>50090</v>
          </cell>
          <cell r="D24" t="str">
            <v>ARHEOLOŠKI MUZEJ OSIJEK</v>
          </cell>
          <cell r="E24" t="str">
            <v>TRG SV. TROJSTVA 2</v>
          </cell>
          <cell r="F24" t="str">
            <v>31000 OSIJEK</v>
          </cell>
          <cell r="G24">
            <v>4857283</v>
          </cell>
          <cell r="H24" t="str">
            <v>ARHEOLOŠKI MUZEJ OSIJEK</v>
          </cell>
          <cell r="I24" t="str">
            <v>MUZEJI</v>
          </cell>
          <cell r="J24" t="str">
            <v>A780001</v>
          </cell>
        </row>
        <row r="25">
          <cell r="B25">
            <v>57340203536</v>
          </cell>
          <cell r="C25">
            <v>908</v>
          </cell>
          <cell r="D25" t="str">
            <v>ARHEOLOŠKI MUZEJ U SPLITU</v>
          </cell>
          <cell r="E25" t="str">
            <v>ZRINSKO-FRANKOPANSKA 25</v>
          </cell>
          <cell r="F25" t="str">
            <v>21000 SPLIT</v>
          </cell>
          <cell r="G25">
            <v>3118380</v>
          </cell>
          <cell r="H25" t="str">
            <v>ARHEOLOŠKI MUZEJ U SPLITU</v>
          </cell>
          <cell r="I25" t="str">
            <v>MUZEJI</v>
          </cell>
          <cell r="J25" t="str">
            <v>A780001</v>
          </cell>
        </row>
        <row r="26">
          <cell r="B26">
            <v>88252913683</v>
          </cell>
          <cell r="C26">
            <v>916</v>
          </cell>
          <cell r="D26" t="str">
            <v>ARHEOLOŠKI MUZEJ ZADAR</v>
          </cell>
          <cell r="E26" t="str">
            <v>TRG OPATICE ČIKE 1</v>
          </cell>
          <cell r="F26" t="str">
            <v xml:space="preserve">23000 ZADAR </v>
          </cell>
          <cell r="G26">
            <v>3132170</v>
          </cell>
          <cell r="H26" t="str">
            <v>ARHEOLOŠKI MUZEJ ZADAR</v>
          </cell>
          <cell r="I26" t="str">
            <v>MUZEJI</v>
          </cell>
          <cell r="J26" t="str">
            <v>A780001</v>
          </cell>
        </row>
        <row r="27">
          <cell r="B27">
            <v>49483564012</v>
          </cell>
          <cell r="C27">
            <v>949</v>
          </cell>
          <cell r="D27" t="str">
            <v xml:space="preserve">MUZEJI IVANA MEŠTROVIĆA </v>
          </cell>
          <cell r="E27" t="str">
            <v>ŠETALIŠTE IVANA MEŠTROVIĆA 46</v>
          </cell>
          <cell r="F27" t="str">
            <v>21000 SPLIT</v>
          </cell>
          <cell r="G27">
            <v>3751783</v>
          </cell>
          <cell r="H27" t="str">
            <v xml:space="preserve">MUZEJI IVANA MEŠTROVIĆA </v>
          </cell>
          <cell r="I27" t="str">
            <v>MUZEJI</v>
          </cell>
          <cell r="J27" t="str">
            <v>A780001</v>
          </cell>
        </row>
        <row r="28">
          <cell r="B28">
            <v>57897955082</v>
          </cell>
          <cell r="C28">
            <v>6146</v>
          </cell>
          <cell r="D28" t="str">
            <v>HRVATSKI MUZEJ NAIVNE UMJETNOSTI</v>
          </cell>
          <cell r="E28" t="str">
            <v>SV.ĆIRILA I METODA 3</v>
          </cell>
          <cell r="F28" t="str">
            <v>10000 ZAGREB</v>
          </cell>
          <cell r="G28">
            <v>738751</v>
          </cell>
          <cell r="H28" t="str">
            <v>HRVATSKI MUZEJ NAIVNE UMJETNOSTI</v>
          </cell>
          <cell r="I28" t="str">
            <v>MUZEJI</v>
          </cell>
          <cell r="J28" t="str">
            <v>A780001</v>
          </cell>
        </row>
        <row r="29">
          <cell r="B29">
            <v>10624495854</v>
          </cell>
          <cell r="C29">
            <v>965</v>
          </cell>
          <cell r="D29" t="str">
            <v>HRVATSKI POVIJESNI MUZEJ</v>
          </cell>
          <cell r="E29" t="str">
            <v>MATOŠEVA 9</v>
          </cell>
          <cell r="F29" t="str">
            <v>10000 ZAGREB</v>
          </cell>
          <cell r="G29">
            <v>3212084</v>
          </cell>
          <cell r="H29" t="str">
            <v>HRVATSKI POVIJESNI MUZEJ</v>
          </cell>
          <cell r="I29" t="str">
            <v>MUZEJI</v>
          </cell>
          <cell r="J29" t="str">
            <v>A780001</v>
          </cell>
        </row>
        <row r="30">
          <cell r="B30">
            <v>61689362030</v>
          </cell>
          <cell r="C30">
            <v>40682</v>
          </cell>
          <cell r="D30" t="str">
            <v>HRVATSKI ŠPORTSKI MUZEJ</v>
          </cell>
          <cell r="E30" t="str">
            <v>PRAŠKA 2</v>
          </cell>
          <cell r="F30" t="str">
            <v>10000 ZAGREB</v>
          </cell>
          <cell r="G30">
            <v>1783815</v>
          </cell>
          <cell r="H30" t="str">
            <v>HRVATSKI ŠPORTSKI MUZEJ</v>
          </cell>
          <cell r="I30" t="str">
            <v>MUZEJI</v>
          </cell>
          <cell r="J30" t="str">
            <v>A780001</v>
          </cell>
        </row>
        <row r="31">
          <cell r="B31">
            <v>78141312758</v>
          </cell>
          <cell r="C31">
            <v>22347</v>
          </cell>
          <cell r="D31" t="str">
            <v xml:space="preserve">ZBIRKA UMJETNINA ANTE I WILTRUDE TOPIĆ MIMARA </v>
          </cell>
          <cell r="E31" t="str">
            <v>ROOSEVELTOV TRG 5</v>
          </cell>
          <cell r="F31" t="str">
            <v>10000 ZAGREB</v>
          </cell>
          <cell r="G31">
            <v>1425684</v>
          </cell>
          <cell r="H31" t="str">
            <v xml:space="preserve">ZBIRKA UMJETNINA ANTE I WILTRUDE TOPIĆ MIMARA </v>
          </cell>
          <cell r="I31" t="str">
            <v>MUZEJI</v>
          </cell>
          <cell r="J31" t="str">
            <v>A780001</v>
          </cell>
        </row>
        <row r="32">
          <cell r="B32">
            <v>94391499491</v>
          </cell>
          <cell r="C32">
            <v>973</v>
          </cell>
          <cell r="D32" t="str">
            <v>MODERNA GALERIJA</v>
          </cell>
          <cell r="E32" t="str">
            <v>A. HEBRANGA 1</v>
          </cell>
          <cell r="F32" t="str">
            <v>10000 ZAGREB</v>
          </cell>
          <cell r="G32">
            <v>3205240</v>
          </cell>
          <cell r="H32" t="str">
            <v>MODERNA GALERIJA</v>
          </cell>
          <cell r="I32" t="str">
            <v>MUZEJI</v>
          </cell>
          <cell r="J32" t="str">
            <v>A780001</v>
          </cell>
        </row>
        <row r="33">
          <cell r="B33">
            <v>74294482659</v>
          </cell>
          <cell r="C33">
            <v>42112</v>
          </cell>
          <cell r="D33" t="str">
            <v>MUZEJ ANTIČKOG STAKLA ZADAR</v>
          </cell>
          <cell r="E33" t="str">
            <v>POLJANA ZEMALJSKOG ODBORA 1</v>
          </cell>
          <cell r="F33" t="str">
            <v>23000 ZADAR</v>
          </cell>
          <cell r="G33">
            <v>2106698</v>
          </cell>
          <cell r="H33" t="str">
            <v>MUZEJ ANTIČKOG STAKLA ZADAR</v>
          </cell>
          <cell r="I33" t="str">
            <v>MUZEJI</v>
          </cell>
          <cell r="J33" t="str">
            <v>A780001</v>
          </cell>
        </row>
        <row r="34">
          <cell r="B34">
            <v>88269740410</v>
          </cell>
          <cell r="C34">
            <v>990</v>
          </cell>
          <cell r="D34" t="str">
            <v>MUZEJ HRVATSKIH ARHEOLOŠKIH SPOMENIKA SPLIT</v>
          </cell>
          <cell r="E34" t="str">
            <v>GUNJAČA bb.</v>
          </cell>
          <cell r="F34" t="str">
            <v>21000 SPLIT</v>
          </cell>
          <cell r="G34">
            <v>3119904</v>
          </cell>
          <cell r="H34" t="str">
            <v>MUZEJ HRVATSKIH ARHEOLOŠKIH SPOMENIKA SPLIT</v>
          </cell>
          <cell r="I34" t="str">
            <v>MUZEJI</v>
          </cell>
          <cell r="J34" t="str">
            <v>A780001</v>
          </cell>
        </row>
        <row r="35">
          <cell r="B35">
            <v>45589739612</v>
          </cell>
          <cell r="C35">
            <v>1003</v>
          </cell>
          <cell r="D35" t="str">
            <v>MUZEJ SLAVONIJE OSIJEK</v>
          </cell>
          <cell r="E35" t="str">
            <v>TRG SVETOG TROJSTVA 6</v>
          </cell>
          <cell r="F35" t="str">
            <v>31000 OSIJEK</v>
          </cell>
          <cell r="G35">
            <v>3014207</v>
          </cell>
          <cell r="H35" t="str">
            <v>MUZEJ SLAVONIJE OSIJEK</v>
          </cell>
          <cell r="I35" t="str">
            <v>MUZEJI</v>
          </cell>
          <cell r="J35" t="str">
            <v>A780001</v>
          </cell>
        </row>
        <row r="36">
          <cell r="B36">
            <v>11298572202</v>
          </cell>
          <cell r="C36">
            <v>1011</v>
          </cell>
          <cell r="D36" t="str">
            <v>MUZEJ HRVATSKOG ZAGORJA</v>
          </cell>
          <cell r="E36" t="str">
            <v>SAMCI 64</v>
          </cell>
          <cell r="F36" t="str">
            <v>49245 GORNJA STUBICA</v>
          </cell>
          <cell r="G36">
            <v>207349</v>
          </cell>
          <cell r="H36" t="str">
            <v>MUZEJ HRVATSKOG ZAGORJA</v>
          </cell>
          <cell r="I36" t="str">
            <v>MUZEJI</v>
          </cell>
          <cell r="J36" t="str">
            <v>A780001</v>
          </cell>
        </row>
        <row r="37">
          <cell r="B37">
            <v>5703458858</v>
          </cell>
          <cell r="C37">
            <v>47908</v>
          </cell>
          <cell r="D37" t="str">
            <v>MUZEJ VUČEDOLSKE KULTURE</v>
          </cell>
          <cell r="E37" t="str">
            <v>ARHEOLOŠKI LOKALITET VUČEDOL</v>
          </cell>
          <cell r="F37" t="str">
            <v>32000 VUKOVAR</v>
          </cell>
          <cell r="G37">
            <v>4016408</v>
          </cell>
          <cell r="H37" t="str">
            <v>MUZEJ VUČEDOLSKE KULTURE</v>
          </cell>
          <cell r="I37" t="str">
            <v>MUZEJI</v>
          </cell>
          <cell r="J37" t="str">
            <v>A780001</v>
          </cell>
        </row>
        <row r="38">
          <cell r="B38">
            <v>28048960411</v>
          </cell>
          <cell r="C38">
            <v>1020</v>
          </cell>
          <cell r="D38" t="str">
            <v>MUZEJSKI DOKUMENTACIJSKI CENTAR</v>
          </cell>
          <cell r="E38" t="str">
            <v>ILICA 4</v>
          </cell>
          <cell r="F38" t="str">
            <v>10000 ZAGREB</v>
          </cell>
          <cell r="G38">
            <v>3205258</v>
          </cell>
          <cell r="H38" t="str">
            <v>MUZEJSKI DOKUMENTACIJSKI CENTAR</v>
          </cell>
          <cell r="I38" t="str">
            <v>MUZEJI</v>
          </cell>
          <cell r="J38" t="str">
            <v>A780001</v>
          </cell>
        </row>
        <row r="39">
          <cell r="B39">
            <v>4200585015</v>
          </cell>
          <cell r="C39">
            <v>1038</v>
          </cell>
          <cell r="D39" t="str">
            <v>TIFLOLOŠKI MUZEJ</v>
          </cell>
          <cell r="E39" t="str">
            <v>AUGUSTA ŠENOE 34</v>
          </cell>
          <cell r="F39" t="str">
            <v>10000 ZAGREB</v>
          </cell>
          <cell r="G39">
            <v>3270564</v>
          </cell>
          <cell r="H39" t="str">
            <v>TIFLOLOŠKI MUZEJ</v>
          </cell>
          <cell r="I39" t="str">
            <v>MUZEJI</v>
          </cell>
          <cell r="J39" t="str">
            <v>A780001</v>
          </cell>
        </row>
        <row r="40">
          <cell r="B40">
            <v>47076735780</v>
          </cell>
          <cell r="C40">
            <v>43907</v>
          </cell>
          <cell r="D40" t="str">
            <v>HRVATSKI MUZEJ TURIZMA</v>
          </cell>
          <cell r="E40" t="str">
            <v>PARK ANGIOLINA 1</v>
          </cell>
          <cell r="F40" t="str">
            <v>51410 OPATIJA</v>
          </cell>
          <cell r="G40">
            <v>2298651</v>
          </cell>
          <cell r="H40" t="str">
            <v>HRVATSKI MUZEJ TURIZMA</v>
          </cell>
          <cell r="I40" t="str">
            <v>MUZEJI</v>
          </cell>
          <cell r="J40" t="str">
            <v>A780001</v>
          </cell>
        </row>
        <row r="41">
          <cell r="B41">
            <v>75800149192</v>
          </cell>
          <cell r="C41">
            <v>49384</v>
          </cell>
          <cell r="D41" t="str">
            <v>MUZEJ APOKSIOMENA</v>
          </cell>
          <cell r="E41" t="str">
            <v>RIVA LOŠINJSKIH KAPETANA 13</v>
          </cell>
          <cell r="F41" t="str">
            <v>51550 MALI LOŠINJ</v>
          </cell>
          <cell r="G41">
            <v>4449274</v>
          </cell>
          <cell r="H41" t="str">
            <v>MUZEJ APOKSIOMENA</v>
          </cell>
          <cell r="I41" t="str">
            <v>MUZEJI</v>
          </cell>
          <cell r="J41" t="str">
            <v>A780001</v>
          </cell>
        </row>
        <row r="42">
          <cell r="B42">
            <v>78027759648</v>
          </cell>
          <cell r="C42">
            <v>22242</v>
          </cell>
          <cell r="D42" t="str">
            <v>GALERIJA KLOVIĆEVI DVORI</v>
          </cell>
          <cell r="E42" t="str">
            <v>JEZUITSKI TRG 4</v>
          </cell>
          <cell r="F42" t="str">
            <v>10000 ZAGREB</v>
          </cell>
          <cell r="G42">
            <v>1426672</v>
          </cell>
          <cell r="H42" t="str">
            <v>GALERIJA KLOVIĆEVI DVORI</v>
          </cell>
          <cell r="I42" t="str">
            <v>MUZEJI</v>
          </cell>
          <cell r="J42" t="str">
            <v>A780001</v>
          </cell>
        </row>
        <row r="43">
          <cell r="B43">
            <v>24929691978</v>
          </cell>
          <cell r="C43">
            <v>932</v>
          </cell>
          <cell r="D43" t="str">
            <v>DVOR TRAKOŠČAN</v>
          </cell>
          <cell r="E43" t="str">
            <v>TRAKOŠČAN 1</v>
          </cell>
          <cell r="F43" t="str">
            <v>42253 BEDNJA</v>
          </cell>
          <cell r="G43">
            <v>3125483</v>
          </cell>
          <cell r="H43" t="str">
            <v>DVOR TRAKOŠČAN</v>
          </cell>
          <cell r="I43" t="str">
            <v>MUZEJI</v>
          </cell>
          <cell r="J43" t="str">
            <v>A780001</v>
          </cell>
        </row>
        <row r="44">
          <cell r="B44">
            <v>37280079200</v>
          </cell>
          <cell r="C44">
            <v>23593</v>
          </cell>
          <cell r="D44" t="str">
            <v>SPOMEN PODRUČJE JASENOVAC</v>
          </cell>
          <cell r="E44" t="str">
            <v>BRAĆE RADIĆA 146</v>
          </cell>
          <cell r="F44" t="str">
            <v>44323 JASENOVAC</v>
          </cell>
          <cell r="G44">
            <v>3201678</v>
          </cell>
          <cell r="H44" t="str">
            <v>SPOMEN PODRUČJE JASENOVAC</v>
          </cell>
          <cell r="I44" t="str">
            <v>MUZEJI</v>
          </cell>
          <cell r="J44" t="str">
            <v>A780001</v>
          </cell>
        </row>
        <row r="45">
          <cell r="B45">
            <v>28251263363</v>
          </cell>
          <cell r="C45">
            <v>1046</v>
          </cell>
          <cell r="D45" t="str">
            <v>ANSAMBL LADO</v>
          </cell>
          <cell r="E45" t="str">
            <v>TRG MARŠALA TITA 6A</v>
          </cell>
          <cell r="F45" t="str">
            <v>10000 ZAGREB</v>
          </cell>
          <cell r="G45">
            <v>3213862</v>
          </cell>
          <cell r="H45" t="str">
            <v>ANSAMBL LADO</v>
          </cell>
          <cell r="I45" t="str">
            <v>OSTALE USTANOVE</v>
          </cell>
          <cell r="J45" t="str">
            <v>A836002</v>
          </cell>
        </row>
        <row r="46">
          <cell r="B46">
            <v>8647229584</v>
          </cell>
          <cell r="C46">
            <v>22339</v>
          </cell>
          <cell r="D46" t="str">
            <v>HRVATSKI RESTAURATORSKI ZAVOD</v>
          </cell>
          <cell r="E46" t="str">
            <v>NIKE GRŠKOVIĆA 23</v>
          </cell>
          <cell r="F46" t="str">
            <v>10000 ZAGREB</v>
          </cell>
          <cell r="G46">
            <v>1250795</v>
          </cell>
          <cell r="H46" t="str">
            <v>HRVATSKI RESTAURATORSKI ZAVOD</v>
          </cell>
          <cell r="I46" t="str">
            <v>OSTALE USTANOVE</v>
          </cell>
          <cell r="J46" t="str">
            <v>A834001</v>
          </cell>
        </row>
        <row r="47">
          <cell r="B47">
            <v>12091168733</v>
          </cell>
          <cell r="C47">
            <v>23585</v>
          </cell>
          <cell r="D47" t="str">
            <v>HRVATSKA KNJIŽNICA ZA SLIJEPE</v>
          </cell>
          <cell r="E47" t="str">
            <v>DRAŠKOVIĆEVA 80/1</v>
          </cell>
          <cell r="F47" t="str">
            <v>10000 ZAGREB</v>
          </cell>
          <cell r="G47">
            <v>1494449</v>
          </cell>
          <cell r="H47" t="str">
            <v>HRVATSKA KNJIŽNICA ZA SLIJEPE</v>
          </cell>
          <cell r="I47" t="str">
            <v>OSTALE USTANOVE</v>
          </cell>
        </row>
        <row r="48">
          <cell r="B48">
            <v>10852199405</v>
          </cell>
          <cell r="C48">
            <v>25878</v>
          </cell>
          <cell r="D48" t="str">
            <v>HRVATSKO NARODNO KAZALIŠTE</v>
          </cell>
          <cell r="E48" t="str">
            <v>TRG MARŠALA TITA 6A</v>
          </cell>
          <cell r="F48" t="str">
            <v>10000 ZAGREB</v>
          </cell>
          <cell r="G48">
            <v>3205479</v>
          </cell>
          <cell r="H48" t="str">
            <v>HRVATSKO NARODNO KAZALIŠTE</v>
          </cell>
          <cell r="I48" t="str">
            <v>OSTALE USTANOVE</v>
          </cell>
          <cell r="J48" t="str">
            <v>A832002</v>
          </cell>
        </row>
        <row r="49">
          <cell r="B49">
            <v>27103918402</v>
          </cell>
          <cell r="C49">
            <v>44926</v>
          </cell>
          <cell r="D49" t="str">
            <v>HRVATSKI AUDIOVIZUALNI CENTAR</v>
          </cell>
          <cell r="E49" t="str">
            <v>NOVA VES 18</v>
          </cell>
          <cell r="F49" t="str">
            <v>10000 ZAGREB</v>
          </cell>
          <cell r="G49">
            <v>2275341</v>
          </cell>
          <cell r="H49" t="str">
            <v>HRVATSKI AUDIOVIZUALNI CENTAR</v>
          </cell>
          <cell r="I49" t="str">
            <v>OSTALE USTANOVE</v>
          </cell>
          <cell r="J49" t="str">
            <v>A785009</v>
          </cell>
        </row>
        <row r="50">
          <cell r="B50">
            <v>42850342757</v>
          </cell>
          <cell r="C50">
            <v>45189</v>
          </cell>
          <cell r="D50" t="str">
            <v>MEĐUNARODNI CENTAR ZA PODVODNU ARHEOLOGIJU</v>
          </cell>
          <cell r="E50" t="str">
            <v>BOŽIDARA PETRANOVIĆA 1</v>
          </cell>
          <cell r="F50" t="str">
            <v>23000 ZADAR</v>
          </cell>
          <cell r="G50">
            <v>2479184</v>
          </cell>
          <cell r="H50" t="str">
            <v>MEĐUNARODNI CENTAR ZA PODVODNU ARHEOLOGIJU</v>
          </cell>
          <cell r="I50" t="str">
            <v>OSTALE USTANOVE</v>
          </cell>
          <cell r="J50" t="str">
            <v>A843002</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SNOVNI PODACI"/>
      <sheetName val="2. PLAN PROGRAMA"/>
      <sheetName val="3.A PRORAČUNSKI PLAN-prihodi"/>
      <sheetName val="3.B PRORAČUNSKI PLAN-rashodi"/>
      <sheetName val="Kontni plan"/>
      <sheetName val="Registar proračunskih korisnika"/>
      <sheetName val="Programske djelatnost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view="pageLayout" topLeftCell="A10" zoomScaleNormal="100" workbookViewId="0">
      <selection activeCell="E14" sqref="E14"/>
    </sheetView>
  </sheetViews>
  <sheetFormatPr defaultRowHeight="15" x14ac:dyDescent="0.25"/>
  <cols>
    <col min="1" max="8" width="9.42578125" style="23" customWidth="1"/>
    <col min="9" max="16384" width="9.140625" style="23"/>
  </cols>
  <sheetData>
    <row r="1" spans="1:9" ht="15" customHeight="1" x14ac:dyDescent="0.25">
      <c r="A1" s="22"/>
    </row>
    <row r="2" spans="1:9" x14ac:dyDescent="0.25">
      <c r="A2" s="22"/>
    </row>
    <row r="3" spans="1:9" x14ac:dyDescent="0.25">
      <c r="A3" s="22"/>
    </row>
    <row r="4" spans="1:9" x14ac:dyDescent="0.25">
      <c r="A4" s="22"/>
    </row>
    <row r="5" spans="1:9" x14ac:dyDescent="0.25">
      <c r="A5" s="24"/>
    </row>
    <row r="6" spans="1:9" x14ac:dyDescent="0.25">
      <c r="A6" s="25"/>
    </row>
    <row r="9" spans="1:9" ht="28.5" customHeight="1" x14ac:dyDescent="0.25">
      <c r="A9" s="48" t="s">
        <v>18</v>
      </c>
      <c r="B9" s="48"/>
      <c r="C9" s="48"/>
      <c r="D9" s="48"/>
      <c r="E9" s="48"/>
      <c r="F9" s="48"/>
      <c r="G9" s="48"/>
      <c r="H9" s="48"/>
      <c r="I9" s="48"/>
    </row>
    <row r="10" spans="1:9" ht="29.25" customHeight="1" x14ac:dyDescent="0.25">
      <c r="A10" s="48" t="s">
        <v>19</v>
      </c>
      <c r="B10" s="48"/>
      <c r="C10" s="48"/>
      <c r="D10" s="48"/>
      <c r="E10" s="48"/>
      <c r="F10" s="48"/>
      <c r="G10" s="48"/>
      <c r="H10" s="48"/>
      <c r="I10" s="48"/>
    </row>
    <row r="11" spans="1:9" ht="27.75" customHeight="1" x14ac:dyDescent="0.25">
      <c r="A11" s="48" t="s">
        <v>38</v>
      </c>
      <c r="B11" s="48"/>
      <c r="C11" s="48"/>
      <c r="D11" s="48"/>
      <c r="E11" s="48"/>
      <c r="F11" s="48"/>
      <c r="G11" s="48"/>
      <c r="H11" s="48"/>
      <c r="I11" s="48"/>
    </row>
    <row r="12" spans="1:9" ht="18.75" thickBot="1" x14ac:dyDescent="0.3">
      <c r="E12" s="26"/>
    </row>
    <row r="13" spans="1:9" ht="15.75" thickBot="1" x14ac:dyDescent="0.3">
      <c r="A13" s="46" t="s">
        <v>20</v>
      </c>
      <c r="B13" s="47"/>
      <c r="C13" s="47"/>
      <c r="D13" s="47"/>
      <c r="E13" s="27"/>
    </row>
    <row r="14" spans="1:9" ht="15.75" thickBot="1" x14ac:dyDescent="0.3">
      <c r="A14" s="46" t="s">
        <v>21</v>
      </c>
      <c r="B14" s="47"/>
      <c r="C14" s="47"/>
      <c r="D14" s="47"/>
      <c r="E14" s="27" t="s">
        <v>39</v>
      </c>
    </row>
    <row r="15" spans="1:9" ht="15.75" thickBot="1" x14ac:dyDescent="0.3">
      <c r="A15" s="46" t="s">
        <v>22</v>
      </c>
      <c r="B15" s="47"/>
      <c r="C15" s="47"/>
      <c r="D15" s="47"/>
      <c r="E15" s="27"/>
    </row>
    <row r="16" spans="1:9" ht="15.75" thickBot="1" x14ac:dyDescent="0.3"/>
    <row r="17" spans="1:9" ht="20.25" thickTop="1" thickBot="1" x14ac:dyDescent="0.35">
      <c r="A17" s="53" t="s">
        <v>23</v>
      </c>
      <c r="B17" s="53"/>
      <c r="C17" s="54"/>
      <c r="D17" s="55">
        <v>24929691978</v>
      </c>
      <c r="E17" s="56"/>
      <c r="F17" s="28"/>
      <c r="G17" s="28"/>
      <c r="H17" s="28"/>
      <c r="I17" s="28"/>
    </row>
    <row r="18" spans="1:9" ht="16.5" thickTop="1" x14ac:dyDescent="0.25">
      <c r="A18" s="53"/>
      <c r="B18" s="53"/>
      <c r="C18" s="53"/>
      <c r="D18" s="28"/>
      <c r="E18" s="28"/>
      <c r="F18" s="28"/>
      <c r="G18" s="28"/>
      <c r="H18" s="28"/>
      <c r="I18" s="28"/>
    </row>
    <row r="19" spans="1:9" ht="15.75" x14ac:dyDescent="0.25">
      <c r="A19" s="49" t="s">
        <v>24</v>
      </c>
      <c r="B19" s="49"/>
      <c r="C19" s="49"/>
      <c r="D19" s="29" t="str">
        <f>+VLOOKUP($D$17,'[1]Registar proračunskih korisnika'!B:D,3,0)</f>
        <v>DVOR TRAKOŠČAN</v>
      </c>
      <c r="E19" s="30"/>
      <c r="F19" s="30"/>
      <c r="G19" s="30"/>
      <c r="H19" s="30"/>
      <c r="I19" s="28"/>
    </row>
    <row r="20" spans="1:9" ht="15.75" x14ac:dyDescent="0.25">
      <c r="A20" s="49" t="s">
        <v>25</v>
      </c>
      <c r="B20" s="49"/>
      <c r="C20" s="49"/>
      <c r="D20" s="29" t="str">
        <f>+VLOOKUP($D$17,'[1]Registar proračunskih korisnika'!B:E,4,0)</f>
        <v>TRAKOŠČAN 1</v>
      </c>
      <c r="E20" s="30"/>
      <c r="F20" s="30"/>
      <c r="G20" s="30"/>
      <c r="H20" s="30"/>
      <c r="I20" s="28"/>
    </row>
    <row r="21" spans="1:9" ht="15.75" x14ac:dyDescent="0.25">
      <c r="A21" s="49" t="s">
        <v>26</v>
      </c>
      <c r="B21" s="49"/>
      <c r="C21" s="49"/>
      <c r="D21" s="29" t="str">
        <f>+VLOOKUP($D$17,'[1]Registar proračunskih korisnika'!B:F,5,0)</f>
        <v>42253 BEDNJA</v>
      </c>
      <c r="E21" s="30"/>
      <c r="F21" s="30"/>
      <c r="G21" s="30"/>
      <c r="H21" s="30"/>
      <c r="I21" s="28"/>
    </row>
    <row r="22" spans="1:9" ht="15.75" x14ac:dyDescent="0.25">
      <c r="A22" s="49" t="s">
        <v>27</v>
      </c>
      <c r="B22" s="49"/>
      <c r="C22" s="49"/>
      <c r="D22" s="29">
        <f>+VLOOKUP($D$17,'[1]Registar proračunskih korisnika'!B:G,6,0)</f>
        <v>3125483</v>
      </c>
      <c r="E22" s="30"/>
      <c r="F22" s="30"/>
      <c r="G22" s="30"/>
      <c r="H22" s="30"/>
      <c r="I22" s="28"/>
    </row>
    <row r="23" spans="1:9" ht="15.75" x14ac:dyDescent="0.25">
      <c r="A23" s="31"/>
      <c r="B23" s="31"/>
      <c r="C23" s="31" t="s">
        <v>28</v>
      </c>
      <c r="D23" s="29">
        <f>+VLOOKUP($D$17,'[1]Registar proračunskih korisnika'!B:D,2,0)</f>
        <v>932</v>
      </c>
      <c r="E23" s="32"/>
      <c r="F23" s="32"/>
      <c r="G23" s="32"/>
      <c r="H23" s="32"/>
      <c r="I23" s="28"/>
    </row>
    <row r="24" spans="1:9" ht="15.75" x14ac:dyDescent="0.25">
      <c r="A24" s="31"/>
      <c r="B24" s="31"/>
      <c r="C24" s="31" t="s">
        <v>29</v>
      </c>
      <c r="D24" s="29" t="str">
        <f>+VLOOKUP($D$17,'[1]Registar proračunskih korisnika'!B:J,9,0)</f>
        <v>A780001</v>
      </c>
      <c r="E24" s="29"/>
      <c r="F24" s="29"/>
      <c r="G24" s="29"/>
      <c r="H24" s="29"/>
      <c r="I24" s="28"/>
    </row>
    <row r="25" spans="1:9" ht="15.75" x14ac:dyDescent="0.25">
      <c r="A25" s="33"/>
      <c r="B25" s="33"/>
      <c r="C25" s="33"/>
      <c r="D25" s="34"/>
      <c r="E25" s="28"/>
      <c r="F25" s="28"/>
      <c r="G25" s="28"/>
      <c r="H25" s="28"/>
      <c r="I25" s="28"/>
    </row>
    <row r="26" spans="1:9" ht="15.75" x14ac:dyDescent="0.25">
      <c r="A26" s="33"/>
      <c r="B26" s="33"/>
      <c r="C26" s="33"/>
      <c r="D26" s="34"/>
      <c r="E26" s="28"/>
      <c r="F26" s="28"/>
      <c r="G26" s="28"/>
      <c r="H26" s="28"/>
      <c r="I26" s="28"/>
    </row>
    <row r="27" spans="1:9" ht="15.75" x14ac:dyDescent="0.25">
      <c r="A27" s="33"/>
      <c r="B27" s="33"/>
      <c r="C27" s="33"/>
      <c r="D27" s="34"/>
      <c r="E27" s="28"/>
      <c r="F27" s="28"/>
      <c r="G27" s="28"/>
      <c r="H27" s="28"/>
      <c r="I27" s="28"/>
    </row>
    <row r="28" spans="1:9" ht="15.75" x14ac:dyDescent="0.25">
      <c r="A28" s="33"/>
      <c r="B28" s="33"/>
      <c r="C28" s="33"/>
      <c r="D28" s="34"/>
      <c r="E28" s="28"/>
      <c r="F28" s="28"/>
      <c r="G28" s="28"/>
      <c r="H28" s="28"/>
      <c r="I28" s="28"/>
    </row>
    <row r="29" spans="1:9" ht="15.75" x14ac:dyDescent="0.25">
      <c r="A29" s="28"/>
      <c r="B29" s="28"/>
      <c r="C29" s="28"/>
      <c r="D29" s="34"/>
      <c r="E29" s="28"/>
      <c r="F29" s="28"/>
      <c r="G29" s="28"/>
      <c r="H29" s="28"/>
      <c r="I29" s="28"/>
    </row>
    <row r="30" spans="1:9" ht="15.75" x14ac:dyDescent="0.25">
      <c r="A30" s="35" t="s">
        <v>30</v>
      </c>
      <c r="B30" s="35"/>
      <c r="C30" s="35"/>
      <c r="D30" s="35"/>
      <c r="E30" s="28"/>
      <c r="F30" s="28"/>
      <c r="G30" s="28"/>
      <c r="H30" s="28"/>
      <c r="I30" s="28"/>
    </row>
    <row r="31" spans="1:9" ht="15.75" x14ac:dyDescent="0.25">
      <c r="A31" s="35"/>
      <c r="B31" s="35"/>
      <c r="C31" s="35"/>
      <c r="D31" s="35"/>
      <c r="E31" s="28"/>
      <c r="F31" s="28"/>
      <c r="G31" s="28"/>
      <c r="H31" s="28"/>
      <c r="I31" s="28"/>
    </row>
    <row r="32" spans="1:9" ht="15.75" x14ac:dyDescent="0.25">
      <c r="A32" s="28"/>
      <c r="B32" s="33" t="s">
        <v>31</v>
      </c>
      <c r="C32" s="36" t="s">
        <v>32</v>
      </c>
      <c r="D32" s="37"/>
      <c r="E32" s="37"/>
      <c r="F32" s="37"/>
      <c r="G32" s="37"/>
      <c r="H32" s="37"/>
      <c r="I32" s="28"/>
    </row>
    <row r="33" spans="1:9" ht="15.75" x14ac:dyDescent="0.25">
      <c r="A33" s="28"/>
      <c r="B33" s="33" t="s">
        <v>33</v>
      </c>
      <c r="C33" s="38" t="s">
        <v>34</v>
      </c>
      <c r="D33" s="39"/>
      <c r="E33" s="39"/>
      <c r="F33" s="39"/>
      <c r="G33" s="39"/>
      <c r="H33" s="39"/>
      <c r="I33" s="28"/>
    </row>
    <row r="34" spans="1:9" ht="15.75" x14ac:dyDescent="0.25">
      <c r="A34" s="28"/>
      <c r="B34" s="33" t="s">
        <v>35</v>
      </c>
      <c r="C34" s="40" t="s">
        <v>36</v>
      </c>
      <c r="D34" s="39"/>
      <c r="E34" s="39"/>
      <c r="F34" s="39"/>
      <c r="G34" s="39"/>
      <c r="H34" s="39"/>
      <c r="I34" s="28"/>
    </row>
    <row r="35" spans="1:9" ht="15.75" x14ac:dyDescent="0.25">
      <c r="A35" s="28"/>
      <c r="B35" s="28"/>
      <c r="C35" s="28"/>
      <c r="D35" s="28"/>
      <c r="E35" s="28"/>
      <c r="F35" s="28"/>
      <c r="G35" s="28"/>
      <c r="H35" s="28"/>
      <c r="I35" s="28"/>
    </row>
    <row r="36" spans="1:9" ht="15.75" x14ac:dyDescent="0.25">
      <c r="A36" s="28"/>
      <c r="B36" s="28"/>
      <c r="C36" s="28"/>
      <c r="D36" s="28"/>
      <c r="E36" s="28"/>
      <c r="F36" s="28"/>
      <c r="G36" s="28"/>
      <c r="H36" s="28"/>
      <c r="I36" s="28"/>
    </row>
    <row r="37" spans="1:9" ht="15.75" x14ac:dyDescent="0.25">
      <c r="A37" s="28"/>
      <c r="B37" s="28"/>
      <c r="C37" s="28"/>
      <c r="D37" s="28"/>
      <c r="E37" s="28"/>
      <c r="F37" s="28"/>
      <c r="G37" s="28"/>
      <c r="H37" s="28"/>
      <c r="I37" s="28"/>
    </row>
    <row r="38" spans="1:9" ht="15.75" x14ac:dyDescent="0.25">
      <c r="A38" s="28"/>
      <c r="B38" s="28"/>
      <c r="C38" s="28"/>
      <c r="D38" s="28"/>
      <c r="E38" s="28"/>
      <c r="F38" s="28"/>
      <c r="G38" s="28"/>
      <c r="H38" s="28"/>
      <c r="I38" s="28"/>
    </row>
    <row r="39" spans="1:9" ht="15.75" x14ac:dyDescent="0.25">
      <c r="A39" s="28"/>
      <c r="B39" s="28"/>
      <c r="C39" s="28"/>
      <c r="D39" s="28"/>
      <c r="E39" s="41"/>
      <c r="F39" s="50" t="s">
        <v>37</v>
      </c>
      <c r="G39" s="50"/>
      <c r="H39" s="50"/>
      <c r="I39" s="50"/>
    </row>
    <row r="40" spans="1:9" ht="15.75" x14ac:dyDescent="0.25">
      <c r="A40" s="28"/>
      <c r="B40" s="28"/>
      <c r="C40" s="28"/>
      <c r="D40" s="28"/>
      <c r="E40" s="28"/>
      <c r="F40" s="28"/>
      <c r="G40" s="28"/>
      <c r="H40" s="28"/>
      <c r="I40" s="28"/>
    </row>
    <row r="41" spans="1:9" ht="15.75" x14ac:dyDescent="0.25">
      <c r="A41" s="28"/>
      <c r="B41" s="28"/>
      <c r="C41" s="28"/>
      <c r="D41" s="28"/>
      <c r="E41" s="42"/>
      <c r="F41" s="51" t="str">
        <f>+C32</f>
        <v>ADAM PINTARIĆ , dipl.ing.arh.</v>
      </c>
      <c r="G41" s="52"/>
      <c r="H41" s="52"/>
      <c r="I41" s="52"/>
    </row>
    <row r="42" spans="1:9" ht="15.75" x14ac:dyDescent="0.25">
      <c r="A42" s="28"/>
      <c r="B42" s="28"/>
      <c r="C42" s="28"/>
      <c r="D42" s="28"/>
      <c r="E42" s="28"/>
      <c r="F42" s="28"/>
      <c r="G42" s="28"/>
      <c r="H42" s="28"/>
      <c r="I42" s="28"/>
    </row>
    <row r="43" spans="1:9" ht="15.75" x14ac:dyDescent="0.25">
      <c r="A43" s="28"/>
      <c r="B43" s="28"/>
      <c r="C43" s="28"/>
      <c r="D43" s="28"/>
      <c r="E43" s="28"/>
      <c r="F43" s="34"/>
      <c r="G43" s="34"/>
      <c r="H43" s="34"/>
      <c r="I43" s="34"/>
    </row>
    <row r="44" spans="1:9" ht="15.75" x14ac:dyDescent="0.25">
      <c r="A44" s="28"/>
      <c r="B44" s="28"/>
      <c r="C44" s="28"/>
      <c r="D44" s="28"/>
      <c r="E44" s="28"/>
      <c r="F44" s="34"/>
      <c r="G44" s="34"/>
      <c r="H44" s="34"/>
      <c r="I44" s="34"/>
    </row>
    <row r="45" spans="1:9" ht="15.75" x14ac:dyDescent="0.25">
      <c r="A45" s="28"/>
      <c r="B45" s="28"/>
      <c r="C45" s="28"/>
      <c r="D45" s="28"/>
      <c r="E45" s="28"/>
      <c r="F45" s="28"/>
      <c r="G45" s="28"/>
      <c r="H45" s="28"/>
      <c r="I45" s="28"/>
    </row>
    <row r="46" spans="1:9" ht="15.75" x14ac:dyDescent="0.25">
      <c r="A46" s="35"/>
      <c r="B46" s="28"/>
      <c r="C46" s="28"/>
      <c r="D46" s="28"/>
      <c r="E46" s="28"/>
      <c r="F46" s="28"/>
      <c r="G46" s="28"/>
      <c r="H46" s="28"/>
      <c r="I46" s="28"/>
    </row>
    <row r="47" spans="1:9" ht="15.75" x14ac:dyDescent="0.25">
      <c r="A47" s="43"/>
      <c r="B47" s="28"/>
      <c r="C47" s="28"/>
      <c r="D47" s="28"/>
      <c r="E47" s="28"/>
      <c r="F47" s="28"/>
      <c r="G47" s="28"/>
      <c r="H47" s="28"/>
      <c r="I47" s="28"/>
    </row>
    <row r="48" spans="1:9" ht="15.75" x14ac:dyDescent="0.25">
      <c r="A48" s="43"/>
      <c r="B48" s="28"/>
      <c r="C48" s="28"/>
      <c r="D48" s="28"/>
      <c r="E48" s="28"/>
      <c r="F48" s="28"/>
      <c r="G48" s="28"/>
      <c r="H48" s="28"/>
      <c r="I48" s="28"/>
    </row>
    <row r="49" spans="1:9" ht="15.75" x14ac:dyDescent="0.25">
      <c r="B49" s="28"/>
      <c r="C49" s="28"/>
      <c r="D49" s="28"/>
      <c r="E49" s="28"/>
      <c r="F49" s="28"/>
      <c r="G49" s="28"/>
      <c r="H49" s="28"/>
      <c r="I49" s="28"/>
    </row>
    <row r="50" spans="1:9" x14ac:dyDescent="0.25">
      <c r="A50" s="44"/>
    </row>
    <row r="51" spans="1:9" x14ac:dyDescent="0.25">
      <c r="A51" s="44"/>
    </row>
    <row r="52" spans="1:9" x14ac:dyDescent="0.25">
      <c r="A52" s="44"/>
    </row>
    <row r="53" spans="1:9" x14ac:dyDescent="0.25">
      <c r="A53" s="44"/>
    </row>
    <row r="56" spans="1:9" ht="15" customHeight="1" x14ac:dyDescent="0.25"/>
    <row r="60" spans="1:9" ht="13.5" customHeight="1" x14ac:dyDescent="0.25"/>
    <row r="61" spans="1:9" ht="38.25" customHeight="1" x14ac:dyDescent="0.25"/>
    <row r="62" spans="1:9" ht="51" customHeight="1" x14ac:dyDescent="0.25"/>
    <row r="63" spans="1:9" ht="28.35" customHeight="1" x14ac:dyDescent="0.25"/>
    <row r="64" spans="1:9" ht="51" customHeight="1" x14ac:dyDescent="0.25"/>
    <row r="65" ht="28.35" customHeight="1" x14ac:dyDescent="0.25"/>
    <row r="66" ht="51" customHeight="1" x14ac:dyDescent="0.25"/>
    <row r="67" ht="28.35" customHeight="1" x14ac:dyDescent="0.25"/>
    <row r="68" ht="51" customHeight="1" x14ac:dyDescent="0.25"/>
    <row r="69" ht="28.35" customHeight="1" x14ac:dyDescent="0.25"/>
    <row r="70" ht="51" customHeight="1" x14ac:dyDescent="0.25"/>
    <row r="71" ht="28.35" customHeight="1" x14ac:dyDescent="0.25"/>
    <row r="72" ht="51" customHeight="1" x14ac:dyDescent="0.25"/>
    <row r="73" ht="28.35" customHeight="1" x14ac:dyDescent="0.25"/>
    <row r="74" ht="51" customHeight="1" x14ac:dyDescent="0.25"/>
    <row r="75" ht="28.35" customHeight="1" x14ac:dyDescent="0.25"/>
    <row r="76" ht="51" customHeight="1" x14ac:dyDescent="0.25"/>
    <row r="77" ht="28.35" customHeight="1" x14ac:dyDescent="0.25"/>
    <row r="78" ht="19.5" customHeight="1" x14ac:dyDescent="0.25"/>
    <row r="79" ht="39" customHeight="1" x14ac:dyDescent="0.25"/>
    <row r="80" ht="51" customHeight="1" x14ac:dyDescent="0.25"/>
    <row r="81" ht="28.35" customHeight="1" x14ac:dyDescent="0.25"/>
    <row r="82" ht="51" customHeight="1" x14ac:dyDescent="0.25"/>
    <row r="83" ht="28.35" customHeight="1" x14ac:dyDescent="0.25"/>
    <row r="84" ht="51" customHeight="1" x14ac:dyDescent="0.25"/>
    <row r="85" ht="28.35" customHeight="1" x14ac:dyDescent="0.25"/>
    <row r="86" ht="51" customHeight="1" x14ac:dyDescent="0.25"/>
    <row r="87" ht="28.35" customHeight="1" x14ac:dyDescent="0.25"/>
    <row r="88" ht="51" customHeight="1" x14ac:dyDescent="0.25"/>
    <row r="89" ht="28.35" customHeight="1" x14ac:dyDescent="0.25"/>
    <row r="90" ht="51" customHeight="1" x14ac:dyDescent="0.25"/>
    <row r="91" ht="28.35" customHeight="1" x14ac:dyDescent="0.25"/>
    <row r="92" ht="51" customHeight="1" x14ac:dyDescent="0.25"/>
    <row r="93" ht="28.35" customHeight="1" x14ac:dyDescent="0.25"/>
    <row r="94" ht="51" customHeight="1" x14ac:dyDescent="0.25"/>
    <row r="95" ht="28.35" customHeight="1" x14ac:dyDescent="0.25"/>
    <row r="96" ht="51" customHeight="1" x14ac:dyDescent="0.25"/>
    <row r="97" ht="19.5" customHeight="1" x14ac:dyDescent="0.25"/>
    <row r="98" ht="15" customHeight="1" x14ac:dyDescent="0.25"/>
    <row r="101" ht="18.75" customHeight="1" x14ac:dyDescent="0.25"/>
  </sheetData>
  <mergeCells count="15">
    <mergeCell ref="A22:C22"/>
    <mergeCell ref="F39:I39"/>
    <mergeCell ref="F41:I41"/>
    <mergeCell ref="A17:C17"/>
    <mergeCell ref="D17:E17"/>
    <mergeCell ref="A18:C18"/>
    <mergeCell ref="A19:C19"/>
    <mergeCell ref="A20:C20"/>
    <mergeCell ref="A21:C21"/>
    <mergeCell ref="A15:D15"/>
    <mergeCell ref="A9:I9"/>
    <mergeCell ref="A10:I10"/>
    <mergeCell ref="A11:I11"/>
    <mergeCell ref="A13:D13"/>
    <mergeCell ref="A14:D14"/>
  </mergeCells>
  <dataValidations count="1">
    <dataValidation type="custom" allowBlank="1" showInputMessage="1" showErrorMessage="1" errorTitle="Krivi email" error="Upisani email je pogrešan jer ili sadrži razmak ili ne sadrži @." sqref="C34">
      <formula1>+AND(FIND("@",C34),FIND(".",C34),ISERROR(FIND(" ",C34)))</formula1>
    </dataValidation>
  </dataValidations>
  <pageMargins left="0.70866141732283472" right="0.70866141732283472" top="0.74803149606299213" bottom="0.74803149606299213"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
  <sheetViews>
    <sheetView tabSelected="1" workbookViewId="0">
      <selection activeCell="E7" sqref="E7"/>
    </sheetView>
  </sheetViews>
  <sheetFormatPr defaultRowHeight="15" x14ac:dyDescent="0.25"/>
  <cols>
    <col min="1" max="1" width="19" customWidth="1"/>
    <col min="2" max="3" width="20.5703125" customWidth="1"/>
    <col min="4" max="4" width="22" customWidth="1"/>
    <col min="5" max="5" width="12.140625" customWidth="1"/>
    <col min="6" max="6" width="12.85546875" customWidth="1"/>
    <col min="7" max="7" width="15.5703125" customWidth="1"/>
    <col min="8" max="8" width="10.5703125" bestFit="1" customWidth="1"/>
    <col min="9" max="9" width="40.5703125" customWidth="1"/>
    <col min="10" max="10" width="82" customWidth="1"/>
  </cols>
  <sheetData>
    <row r="2" spans="1:10" ht="15.75" thickBot="1" x14ac:dyDescent="0.3"/>
    <row r="3" spans="1:10" x14ac:dyDescent="0.25">
      <c r="A3" s="57" t="s">
        <v>0</v>
      </c>
      <c r="B3" s="58"/>
      <c r="C3" s="58"/>
      <c r="D3" s="58"/>
      <c r="E3" s="58"/>
      <c r="F3" s="58"/>
      <c r="G3" s="59"/>
      <c r="H3" s="60" t="s">
        <v>1</v>
      </c>
      <c r="I3" s="61"/>
      <c r="J3" s="62"/>
    </row>
    <row r="4" spans="1:10" ht="15.75" thickBot="1" x14ac:dyDescent="0.3">
      <c r="A4" s="63"/>
      <c r="B4" s="64"/>
      <c r="C4" s="64"/>
      <c r="D4" s="64"/>
      <c r="E4" s="64"/>
      <c r="F4" s="64"/>
      <c r="G4" s="65"/>
      <c r="H4" s="66"/>
      <c r="I4" s="67"/>
      <c r="J4" s="68"/>
    </row>
    <row r="5" spans="1:10" ht="15.75" thickBot="1" x14ac:dyDescent="0.3">
      <c r="A5" s="1"/>
      <c r="B5" s="2"/>
      <c r="C5" s="2"/>
      <c r="D5" s="2"/>
      <c r="E5" s="3" t="s">
        <v>2</v>
      </c>
      <c r="F5" s="4">
        <f>SUM(F7:F65535)</f>
        <v>2544000</v>
      </c>
      <c r="G5" s="5">
        <f>SUM(G7:G65535)</f>
        <v>1000000</v>
      </c>
      <c r="H5" s="6">
        <f>SUM(H7:H65535)</f>
        <v>1000000</v>
      </c>
      <c r="I5" s="7"/>
      <c r="J5" s="8"/>
    </row>
    <row r="6" spans="1:10" ht="69.75" x14ac:dyDescent="0.25">
      <c r="A6" s="9" t="s">
        <v>3</v>
      </c>
      <c r="B6" s="10" t="s">
        <v>4</v>
      </c>
      <c r="C6" s="10" t="s">
        <v>5</v>
      </c>
      <c r="D6" s="11" t="s">
        <v>6</v>
      </c>
      <c r="E6" s="12" t="s">
        <v>7</v>
      </c>
      <c r="F6" s="12" t="s">
        <v>8</v>
      </c>
      <c r="G6" s="13" t="s">
        <v>9</v>
      </c>
      <c r="H6" s="14" t="s">
        <v>10</v>
      </c>
      <c r="I6" s="15" t="s">
        <v>11</v>
      </c>
      <c r="J6" s="15" t="s">
        <v>12</v>
      </c>
    </row>
    <row r="7" spans="1:10" ht="396" x14ac:dyDescent="0.25">
      <c r="A7" s="16" t="s">
        <v>13</v>
      </c>
      <c r="B7" s="17" t="s">
        <v>14</v>
      </c>
      <c r="C7" s="18" t="s">
        <v>15</v>
      </c>
      <c r="D7" s="45" t="s">
        <v>16</v>
      </c>
      <c r="E7" s="16" t="s">
        <v>17</v>
      </c>
      <c r="F7" s="19">
        <v>2544000</v>
      </c>
      <c r="G7" s="19">
        <v>1000000</v>
      </c>
      <c r="H7" s="20">
        <v>1000000</v>
      </c>
      <c r="I7" s="21"/>
      <c r="J7" s="21" t="s">
        <v>40</v>
      </c>
    </row>
  </sheetData>
  <mergeCells count="4">
    <mergeCell ref="A3:G3"/>
    <mergeCell ref="H3:J3"/>
    <mergeCell ref="A4:G4"/>
    <mergeCell ref="H4:J4"/>
  </mergeCells>
  <pageMargins left="0.7" right="0.7" top="0.75" bottom="0.75" header="0.3" footer="0.3"/>
  <pageSetup paperSize="8" scale="7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'C:\Users\Trakoscan\Desktop\Desktop\Ines\IZVJEŠĆA PROGRAMI\IZVJEŠĆE PROGRAMI 2021\[NOVO Plan programskih aktivnosti ustanova MK 2021 DVOR TRAKOŠĆAN.xlsx]Programske djelatnosti'!#REF!</xm:f>
          </x14:formula1>
          <xm:sqref>A7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1. OSNOVNI PODACI</vt:lpstr>
      <vt:lpstr>2. IZVRŠENJE PLANA PROGRAMA</vt:lpstr>
      <vt:lpstr>'2. IZVRŠENJE PLANA PROGRAMA'!OLE_LINK1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Kovač</dc:creator>
  <cp:lastModifiedBy>Trakoscan</cp:lastModifiedBy>
  <cp:lastPrinted>2021-12-16T08:56:01Z</cp:lastPrinted>
  <dcterms:created xsi:type="dcterms:W3CDTF">2021-09-27T13:51:51Z</dcterms:created>
  <dcterms:modified xsi:type="dcterms:W3CDTF">2021-12-16T09:00:27Z</dcterms:modified>
</cp:coreProperties>
</file>